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<sst xmlns="http://schemas.openxmlformats.org/spreadsheetml/2006/main" count="68" uniqueCount="34">
  <si>
    <t>Umrechnung analoge Temperatur in digitalen Wert</t>
  </si>
  <si>
    <t>Anfangstemperatur [°C]</t>
  </si>
  <si>
    <t>Endtemperatur [°C]</t>
  </si>
  <si>
    <t>Temperaturspanne [°C]</t>
  </si>
  <si>
    <t>Startspannung [V]</t>
  </si>
  <si>
    <t>Endspannung [V]</t>
  </si>
  <si>
    <t>Auflösung [Bit]</t>
  </si>
  <si>
    <t>Auflösung [mV]</t>
  </si>
  <si>
    <t>Spannung [V]</t>
  </si>
  <si>
    <t>Max-Spannung [V]</t>
  </si>
  <si>
    <t>Start</t>
  </si>
  <si>
    <t>Ende</t>
  </si>
  <si>
    <t>Temperatur 01 [°C]</t>
  </si>
  <si>
    <t>Temperatur 02 [°C]</t>
  </si>
  <si>
    <t>Temperatur 03 [°C]</t>
  </si>
  <si>
    <t>Temperatur 04 [°C]</t>
  </si>
  <si>
    <t>Temperatur 05 [°C]</t>
  </si>
  <si>
    <t>Temperatur 06 [°C]</t>
  </si>
  <si>
    <t>Temperatur 07 [°C]</t>
  </si>
  <si>
    <t>Temperatur 08 [°C]</t>
  </si>
  <si>
    <t>Temperatur 09 [°C]</t>
  </si>
  <si>
    <t>Temperatur 10 [°C]</t>
  </si>
  <si>
    <r>
      <t>Max (2</t>
    </r>
    <r>
      <rPr>
        <vertAlign val="superscript"/>
        <sz val="9"/>
        <rFont val="Arial"/>
        <family val="2"/>
      </rPr>
      <t>15</t>
    </r>
    <r>
      <rPr>
        <sz val="9"/>
        <rFont val="Arial"/>
        <family val="2"/>
      </rPr>
      <t>-1)</t>
    </r>
  </si>
  <si>
    <t>Messumformer</t>
  </si>
  <si>
    <t>ð</t>
  </si>
  <si>
    <t>Analogkarte</t>
  </si>
  <si>
    <t>Digitaler Wertebereich</t>
  </si>
  <si>
    <t>Schrittweite (dez.)</t>
  </si>
  <si>
    <t>Schrittweite (hex.)</t>
  </si>
  <si>
    <t>Digitaler Wert</t>
  </si>
  <si>
    <t>Analoge Spannung</t>
  </si>
  <si>
    <t>Temperatur PT100</t>
  </si>
  <si>
    <t>Dezimalzahl</t>
  </si>
  <si>
    <t>Hexadezimalzahl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</si>
</sst>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Courier New"/>
      <family val="3"/>
    </font>
    <font>
      <sz val="9"/>
      <name val="Wingdings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68" fontId="3" fillId="0" borderId="11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168" fontId="3" fillId="2" borderId="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2" borderId="14" xfId="0" applyFont="1" applyFill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2" borderId="15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tabSelected="1" workbookViewId="0" topLeftCell="A1">
      <selection activeCell="L20" sqref="L20"/>
    </sheetView>
  </sheetViews>
  <sheetFormatPr defaultColWidth="11.421875" defaultRowHeight="12.75"/>
  <cols>
    <col min="1" max="1" width="0.85546875" style="2" customWidth="1"/>
    <col min="2" max="2" width="19.28125" style="2" customWidth="1"/>
    <col min="3" max="3" width="5.28125" style="2" customWidth="1"/>
    <col min="4" max="4" width="2.7109375" style="26" customWidth="1"/>
    <col min="5" max="5" width="15.00390625" style="2" bestFit="1" customWidth="1"/>
    <col min="6" max="6" width="6.28125" style="2" customWidth="1"/>
    <col min="7" max="7" width="2.57421875" style="26" customWidth="1"/>
    <col min="8" max="8" width="13.7109375" style="2" customWidth="1"/>
    <col min="9" max="9" width="6.140625" style="2" customWidth="1"/>
    <col min="10" max="10" width="1.7109375" style="2" customWidth="1"/>
    <col min="11" max="11" width="14.28125" style="2" customWidth="1"/>
    <col min="12" max="12" width="6.7109375" style="2" customWidth="1"/>
    <col min="13" max="13" width="0.71875" style="2" customWidth="1"/>
    <col min="14" max="16384" width="11.421875" style="2" customWidth="1"/>
  </cols>
  <sheetData>
    <row r="1" ht="12.75">
      <c r="B1" s="1" t="s">
        <v>0</v>
      </c>
    </row>
    <row r="2" ht="9" customHeight="1">
      <c r="B2" s="1"/>
    </row>
    <row r="3" spans="2:11" ht="12.75" thickBot="1">
      <c r="B3" s="35" t="s">
        <v>23</v>
      </c>
      <c r="E3" s="35" t="s">
        <v>25</v>
      </c>
      <c r="H3" s="35" t="s">
        <v>26</v>
      </c>
      <c r="K3" s="35" t="s">
        <v>25</v>
      </c>
    </row>
    <row r="4" spans="2:12" ht="12">
      <c r="B4" s="3" t="s">
        <v>1</v>
      </c>
      <c r="C4" s="4">
        <v>-30</v>
      </c>
      <c r="D4" s="27" t="s">
        <v>24</v>
      </c>
      <c r="E4" s="3" t="s">
        <v>4</v>
      </c>
      <c r="F4" s="5">
        <v>0</v>
      </c>
      <c r="G4" s="27" t="s">
        <v>24</v>
      </c>
      <c r="H4" s="3" t="s">
        <v>10</v>
      </c>
      <c r="I4" s="14">
        <v>0</v>
      </c>
      <c r="K4" s="3" t="s">
        <v>6</v>
      </c>
      <c r="L4" s="5">
        <v>12</v>
      </c>
    </row>
    <row r="5" spans="2:12" ht="12">
      <c r="B5" s="6" t="s">
        <v>2</v>
      </c>
      <c r="C5" s="7">
        <v>95</v>
      </c>
      <c r="D5" s="27" t="s">
        <v>24</v>
      </c>
      <c r="E5" s="8" t="s">
        <v>5</v>
      </c>
      <c r="F5" s="9">
        <v>10</v>
      </c>
      <c r="G5" s="27" t="s">
        <v>24</v>
      </c>
      <c r="H5" s="6" t="s">
        <v>11</v>
      </c>
      <c r="I5" s="15">
        <f>ROUND(I6*F5/F6,0)</f>
        <v>27648</v>
      </c>
      <c r="K5" s="6" t="s">
        <v>7</v>
      </c>
      <c r="L5" s="25">
        <f>F6/(2^L4-1)*1000</f>
        <v>2.894139194139194</v>
      </c>
    </row>
    <row r="6" spans="2:12" ht="14.25" thickBot="1">
      <c r="B6" s="10" t="s">
        <v>3</v>
      </c>
      <c r="C6" s="11">
        <f>C5-C4</f>
        <v>125</v>
      </c>
      <c r="E6" s="12" t="s">
        <v>9</v>
      </c>
      <c r="F6" s="13">
        <v>11.8515</v>
      </c>
      <c r="H6" s="10" t="s">
        <v>22</v>
      </c>
      <c r="I6" s="16">
        <f>2^15-1</f>
        <v>32767</v>
      </c>
      <c r="K6" s="6" t="s">
        <v>27</v>
      </c>
      <c r="L6" s="15">
        <f>2^(15-L4)</f>
        <v>8</v>
      </c>
    </row>
    <row r="7" spans="2:12" ht="12.75" thickBot="1">
      <c r="B7" s="31"/>
      <c r="C7" s="31"/>
      <c r="D7" s="32"/>
      <c r="E7" s="31"/>
      <c r="F7" s="33"/>
      <c r="G7" s="32"/>
      <c r="H7" s="31"/>
      <c r="I7" s="31"/>
      <c r="K7" s="24" t="s">
        <v>28</v>
      </c>
      <c r="L7" s="34" t="str">
        <f>_XLL.DEZINHEX(L6)</f>
        <v>8</v>
      </c>
    </row>
    <row r="8" spans="2:8" ht="12.75" thickBot="1">
      <c r="B8" s="35" t="s">
        <v>31</v>
      </c>
      <c r="E8" s="35" t="s">
        <v>30</v>
      </c>
      <c r="H8" s="35" t="s">
        <v>29</v>
      </c>
    </row>
    <row r="9" spans="2:12" ht="12">
      <c r="B9" s="3" t="s">
        <v>12</v>
      </c>
      <c r="C9" s="18">
        <v>15</v>
      </c>
      <c r="E9" s="3" t="s">
        <v>8</v>
      </c>
      <c r="F9" s="21">
        <f aca="true" t="shared" si="0" ref="F9:F18">F$5/C$6*(C9-C$4)</f>
        <v>3.6</v>
      </c>
      <c r="H9" s="3" t="s">
        <v>32</v>
      </c>
      <c r="I9" s="14">
        <f aca="true" t="shared" si="1" ref="I9:I18">ROUND(I$5/C$6*(C9-C$4),0)</f>
        <v>9953</v>
      </c>
      <c r="K9" s="3" t="s">
        <v>33</v>
      </c>
      <c r="L9" s="28" t="str">
        <f>_XLL.DEZINHEX(I9)</f>
        <v>26E1</v>
      </c>
    </row>
    <row r="10" spans="2:12" ht="12">
      <c r="B10" s="6" t="s">
        <v>13</v>
      </c>
      <c r="C10" s="19">
        <v>20</v>
      </c>
      <c r="E10" s="6" t="s">
        <v>8</v>
      </c>
      <c r="F10" s="22">
        <f t="shared" si="0"/>
        <v>4</v>
      </c>
      <c r="H10" s="6" t="s">
        <v>32</v>
      </c>
      <c r="I10" s="17">
        <f t="shared" si="1"/>
        <v>11059</v>
      </c>
      <c r="K10" s="6" t="s">
        <v>33</v>
      </c>
      <c r="L10" s="29" t="str">
        <f>_XLL.DEZINHEX(I10)</f>
        <v>2B33</v>
      </c>
    </row>
    <row r="11" spans="2:12" ht="12">
      <c r="B11" s="6" t="s">
        <v>14</v>
      </c>
      <c r="C11" s="19">
        <v>25</v>
      </c>
      <c r="E11" s="6" t="s">
        <v>8</v>
      </c>
      <c r="F11" s="22">
        <f t="shared" si="0"/>
        <v>4.4</v>
      </c>
      <c r="H11" s="6" t="s">
        <v>32</v>
      </c>
      <c r="I11" s="17">
        <f t="shared" si="1"/>
        <v>12165</v>
      </c>
      <c r="K11" s="6" t="s">
        <v>33</v>
      </c>
      <c r="L11" s="29" t="str">
        <f>_XLL.DEZINHEX(I11)</f>
        <v>2F85</v>
      </c>
    </row>
    <row r="12" spans="2:12" ht="12">
      <c r="B12" s="6" t="s">
        <v>15</v>
      </c>
      <c r="C12" s="19">
        <v>30</v>
      </c>
      <c r="E12" s="6" t="s">
        <v>8</v>
      </c>
      <c r="F12" s="22">
        <f t="shared" si="0"/>
        <v>4.8</v>
      </c>
      <c r="H12" s="6" t="s">
        <v>32</v>
      </c>
      <c r="I12" s="17">
        <f t="shared" si="1"/>
        <v>13271</v>
      </c>
      <c r="K12" s="6" t="s">
        <v>33</v>
      </c>
      <c r="L12" s="29" t="str">
        <f>_XLL.DEZINHEX(I12)</f>
        <v>33D7</v>
      </c>
    </row>
    <row r="13" spans="2:12" ht="12">
      <c r="B13" s="6" t="s">
        <v>16</v>
      </c>
      <c r="C13" s="19">
        <v>35</v>
      </c>
      <c r="E13" s="6" t="s">
        <v>8</v>
      </c>
      <c r="F13" s="22">
        <f t="shared" si="0"/>
        <v>5.2</v>
      </c>
      <c r="H13" s="6" t="s">
        <v>32</v>
      </c>
      <c r="I13" s="17">
        <f t="shared" si="1"/>
        <v>14377</v>
      </c>
      <c r="K13" s="6" t="s">
        <v>33</v>
      </c>
      <c r="L13" s="29" t="str">
        <f>_XLL.DEZINHEX(I13)</f>
        <v>3829</v>
      </c>
    </row>
    <row r="14" spans="2:12" ht="12">
      <c r="B14" s="6" t="s">
        <v>17</v>
      </c>
      <c r="C14" s="19">
        <v>40</v>
      </c>
      <c r="E14" s="6" t="s">
        <v>8</v>
      </c>
      <c r="F14" s="22">
        <f t="shared" si="0"/>
        <v>5.6000000000000005</v>
      </c>
      <c r="H14" s="6" t="s">
        <v>32</v>
      </c>
      <c r="I14" s="17">
        <f t="shared" si="1"/>
        <v>15483</v>
      </c>
      <c r="K14" s="6" t="s">
        <v>33</v>
      </c>
      <c r="L14" s="29" t="str">
        <f>_XLL.DEZINHEX(I14)</f>
        <v>3C7B</v>
      </c>
    </row>
    <row r="15" spans="2:12" ht="12">
      <c r="B15" s="6" t="s">
        <v>18</v>
      </c>
      <c r="C15" s="19">
        <v>45</v>
      </c>
      <c r="E15" s="6" t="s">
        <v>8</v>
      </c>
      <c r="F15" s="22">
        <f t="shared" si="0"/>
        <v>6</v>
      </c>
      <c r="H15" s="6" t="s">
        <v>32</v>
      </c>
      <c r="I15" s="17">
        <f t="shared" si="1"/>
        <v>16589</v>
      </c>
      <c r="K15" s="6" t="s">
        <v>33</v>
      </c>
      <c r="L15" s="29" t="str">
        <f>_XLL.DEZINHEX(I15)</f>
        <v>40CD</v>
      </c>
    </row>
    <row r="16" spans="2:12" ht="12">
      <c r="B16" s="6" t="s">
        <v>19</v>
      </c>
      <c r="C16" s="19">
        <v>50</v>
      </c>
      <c r="E16" s="6" t="s">
        <v>8</v>
      </c>
      <c r="F16" s="22">
        <f t="shared" si="0"/>
        <v>6.4</v>
      </c>
      <c r="H16" s="6" t="s">
        <v>32</v>
      </c>
      <c r="I16" s="17">
        <f t="shared" si="1"/>
        <v>17695</v>
      </c>
      <c r="K16" s="6" t="s">
        <v>33</v>
      </c>
      <c r="L16" s="29" t="str">
        <f>_XLL.DEZINHEX(I16)</f>
        <v>451F</v>
      </c>
    </row>
    <row r="17" spans="2:12" ht="12">
      <c r="B17" s="6" t="s">
        <v>20</v>
      </c>
      <c r="C17" s="19">
        <v>55</v>
      </c>
      <c r="E17" s="6" t="s">
        <v>8</v>
      </c>
      <c r="F17" s="22">
        <f t="shared" si="0"/>
        <v>6.8</v>
      </c>
      <c r="H17" s="6" t="s">
        <v>32</v>
      </c>
      <c r="I17" s="17">
        <f t="shared" si="1"/>
        <v>18801</v>
      </c>
      <c r="K17" s="6" t="s">
        <v>33</v>
      </c>
      <c r="L17" s="29" t="str">
        <f>_XLL.DEZINHEX(I17)</f>
        <v>4971</v>
      </c>
    </row>
    <row r="18" spans="2:12" ht="12.75" thickBot="1">
      <c r="B18" s="10" t="s">
        <v>21</v>
      </c>
      <c r="C18" s="20">
        <v>65</v>
      </c>
      <c r="E18" s="10" t="s">
        <v>8</v>
      </c>
      <c r="F18" s="23">
        <f t="shared" si="0"/>
        <v>7.6000000000000005</v>
      </c>
      <c r="H18" s="10" t="s">
        <v>32</v>
      </c>
      <c r="I18" s="16">
        <f t="shared" si="1"/>
        <v>21012</v>
      </c>
      <c r="K18" s="10" t="s">
        <v>33</v>
      </c>
      <c r="L18" s="30" t="str">
        <f>_XLL.DEZINHEX(I18)</f>
        <v>5214</v>
      </c>
    </row>
    <row r="19" ht="12.75" thickBot="1"/>
    <row r="20" spans="5:12" ht="12.75" thickBot="1">
      <c r="E20" s="36" t="s">
        <v>8</v>
      </c>
      <c r="F20" s="37">
        <v>5</v>
      </c>
      <c r="H20" s="36" t="s">
        <v>32</v>
      </c>
      <c r="I20" s="38">
        <f>ROUND(F20/F6*I6,0)</f>
        <v>13824</v>
      </c>
      <c r="K20" s="36" t="s">
        <v>33</v>
      </c>
      <c r="L20" s="39" t="str">
        <f>_XLL.DEZINHEX(I20)</f>
        <v>3600</v>
      </c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2 Wolfsburg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Manemann</dc:creator>
  <cp:keywords/>
  <dc:description/>
  <cp:lastModifiedBy>Stefan Manemann</cp:lastModifiedBy>
  <cp:lastPrinted>2008-02-22T16:38:29Z</cp:lastPrinted>
  <dcterms:created xsi:type="dcterms:W3CDTF">2008-02-21T21:48:16Z</dcterms:created>
  <dcterms:modified xsi:type="dcterms:W3CDTF">2008-05-29T19:30:54Z</dcterms:modified>
  <cp:category/>
  <cp:version/>
  <cp:contentType/>
  <cp:contentStatus/>
</cp:coreProperties>
</file>